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95" windowWidth="11340" windowHeight="6225" activeTab="0"/>
  </bookViews>
  <sheets>
    <sheet name="Обязат" sheetId="1" r:id="rId1"/>
  </sheets>
  <definedNames>
    <definedName name="_xlnm.Print_Titles" localSheetId="0">'Обязат'!$2:$2</definedName>
    <definedName name="_xlnm.Print_Area" localSheetId="0">'Обязат'!$A$1:$E$65</definedName>
  </definedNames>
  <calcPr fullCalcOnLoad="1"/>
</workbook>
</file>

<file path=xl/sharedStrings.xml><?xml version="1.0" encoding="utf-8"?>
<sst xmlns="http://schemas.openxmlformats.org/spreadsheetml/2006/main" count="169" uniqueCount="142">
  <si>
    <t>2.1.</t>
  </si>
  <si>
    <t>3.1.</t>
  </si>
  <si>
    <t>3.2.</t>
  </si>
  <si>
    <t>Периодичность</t>
  </si>
  <si>
    <t>1.</t>
  </si>
  <si>
    <t>1.1.</t>
  </si>
  <si>
    <t>1 раз в месяц</t>
  </si>
  <si>
    <t>2 раза в год</t>
  </si>
  <si>
    <t>1 раз в сутки в дни снегопада</t>
  </si>
  <si>
    <t>1 раз в сутки во время гололеда</t>
  </si>
  <si>
    <t>1 раз в 2 суток</t>
  </si>
  <si>
    <t>Постоянно</t>
  </si>
  <si>
    <t>1.2.</t>
  </si>
  <si>
    <t>1.3.</t>
  </si>
  <si>
    <t>Аварийное обслуживание</t>
  </si>
  <si>
    <t>№ п/п</t>
  </si>
  <si>
    <t>1</t>
  </si>
  <si>
    <t>2 раза в месяц</t>
  </si>
  <si>
    <t>Виды работ и  услуг</t>
  </si>
  <si>
    <t>Годовая плата,  руб.</t>
  </si>
  <si>
    <t xml:space="preserve">Стоимость на 1 кв.м. общей площади (рублей в месяц) </t>
  </si>
  <si>
    <t>Площадь, кв.м.</t>
  </si>
  <si>
    <t>5 раз в неделю</t>
  </si>
  <si>
    <t>Через 3 часа во время снегопада</t>
  </si>
  <si>
    <t>1 раз в двое суток в дни снегопада</t>
  </si>
  <si>
    <t>1 раз в 3 суток во время гололеда</t>
  </si>
  <si>
    <t>Уборка контейнерных площадок</t>
  </si>
  <si>
    <t>1 раз в 2 суток (70% территорий)</t>
  </si>
  <si>
    <t>1 раз в 2 суток (50% территорий)</t>
  </si>
  <si>
    <t>Прочие материальные затраты на санитарное содержание</t>
  </si>
  <si>
    <t>1 раза в год</t>
  </si>
  <si>
    <t>1 раз в год</t>
  </si>
  <si>
    <t>12 раз в год</t>
  </si>
  <si>
    <t>По мере необходимости</t>
  </si>
  <si>
    <t>Ремонт электрощитов</t>
  </si>
  <si>
    <t>Материалы по проф. работам</t>
  </si>
  <si>
    <t>Электроизмерения</t>
  </si>
  <si>
    <t>Итого:</t>
  </si>
  <si>
    <t>1.4.</t>
  </si>
  <si>
    <t>Сезонное скашивание травы с территорий без покрытий</t>
  </si>
  <si>
    <t>Не менее 2-х раз за сезон.</t>
  </si>
  <si>
    <t>3.3.</t>
  </si>
  <si>
    <t>I.  Содержание помещений общего пользования</t>
  </si>
  <si>
    <t>Работы по уборке лестничных клеток.</t>
  </si>
  <si>
    <t xml:space="preserve">Влажное подметание лестничных площадок и маршей.  </t>
  </si>
  <si>
    <t>Мытье лестничных площадок, маршей.</t>
  </si>
  <si>
    <t>Обметание пыли с потолков.</t>
  </si>
  <si>
    <t>Влажная протирка стен, дверей, плафонов. Мытьё окон.</t>
  </si>
  <si>
    <t>1.5.</t>
  </si>
  <si>
    <t>Влажная протирка подоконников, оконных решеток, перил, чердачных лестниц, шкафов для электросчетчиков и слаботочных устройств, почтовых ящиков.</t>
  </si>
  <si>
    <t>1.6.</t>
  </si>
  <si>
    <t>Очистка металлических решеток и приямков. Уборка площадки перед входом в подъезд.</t>
  </si>
  <si>
    <t>1 раз в неделю</t>
  </si>
  <si>
    <t>II.  Уборка придомовой территории</t>
  </si>
  <si>
    <t>2.</t>
  </si>
  <si>
    <t>Работы по уборке придомовой территории</t>
  </si>
  <si>
    <t>2.1.1.</t>
  </si>
  <si>
    <t>2.1.2.</t>
  </si>
  <si>
    <t>2.1.3.</t>
  </si>
  <si>
    <t>2.1.4.</t>
  </si>
  <si>
    <t>2.1.5.</t>
  </si>
  <si>
    <t>2.1.6.</t>
  </si>
  <si>
    <t>2.2.</t>
  </si>
  <si>
    <t>2.2.1.</t>
  </si>
  <si>
    <t>2.2.2.</t>
  </si>
  <si>
    <t>2.2.3.</t>
  </si>
  <si>
    <t>2.2.4.</t>
  </si>
  <si>
    <t>2.2.10.</t>
  </si>
  <si>
    <t>2.3.</t>
  </si>
  <si>
    <t>2.4.</t>
  </si>
  <si>
    <t>III.  Подготовка многоквартирного дома к сезонной эксплуатации</t>
  </si>
  <si>
    <t>Ликвидация воздушных пробок в системе центрального отопления (наладка системы - стояки)</t>
  </si>
  <si>
    <t>Прочистка лежаков и стояков канализации</t>
  </si>
  <si>
    <t>Ремонт и регулировка вентилей, кранов на системах отопления, водоснабжения в местах общего пользования</t>
  </si>
  <si>
    <t>3.4.</t>
  </si>
  <si>
    <t>Опрессовка и промывка трубопроводов системы  центрального отопления</t>
  </si>
  <si>
    <t>3.5.</t>
  </si>
  <si>
    <t>Испытание трубопроводов системы центрального отопления (Наладка системы отопления)</t>
  </si>
  <si>
    <t>3.6.</t>
  </si>
  <si>
    <t>Ремонт и регулировка задвижек на системах отопления</t>
  </si>
  <si>
    <t>IV.  Проведение технических осмотров и мелкий ремонт</t>
  </si>
  <si>
    <t>4.1.</t>
  </si>
  <si>
    <t>Проверка и прочистка дымоходов и вентканалов</t>
  </si>
  <si>
    <t>4.2.</t>
  </si>
  <si>
    <t>Дератизация</t>
  </si>
  <si>
    <t>4.3.</t>
  </si>
  <si>
    <t>4.4.</t>
  </si>
  <si>
    <t>Общие и частичные осмотры и обследования, всего</t>
  </si>
  <si>
    <t>4.5.1.</t>
  </si>
  <si>
    <t>4.5.2.</t>
  </si>
  <si>
    <t>4.5.3.</t>
  </si>
  <si>
    <t>Общие и частичные осмотры стояков отопления, водоснабжения и водоотведения, приборов отопления в жилых и нежилых помещениях.</t>
  </si>
  <si>
    <t>4.5.4.</t>
  </si>
  <si>
    <t>Общие и частичные осмотры общедомовой системы хол и гор/водоснабжения,  водоотведения в технических помещениях.</t>
  </si>
  <si>
    <t>4.5.5.</t>
  </si>
  <si>
    <t>Общие и частичные осмотры линий электрических сетей, арматуры, электрооборудования на лестничных площадках.</t>
  </si>
  <si>
    <t>4 раза в год</t>
  </si>
  <si>
    <t>4.5.6.</t>
  </si>
  <si>
    <t>Осмотр линий электрических сетей, арматуры, электрооборудования силовых установок, электрощитов, снятие показаний потребленных коммунальных ресурсов.</t>
  </si>
  <si>
    <t>Осмотр линий электрических сетей, арматуры, электрооборудования  в жилых помещениях.</t>
  </si>
  <si>
    <t>4.6.</t>
  </si>
  <si>
    <t>Техническое обслуживание</t>
  </si>
  <si>
    <t>4.6.2.</t>
  </si>
  <si>
    <t>4.6.3.</t>
  </si>
  <si>
    <t>4.6.4.</t>
  </si>
  <si>
    <t>4.6.5.</t>
  </si>
  <si>
    <t>4.6.6.</t>
  </si>
  <si>
    <t>Ремонт ВРУ</t>
  </si>
  <si>
    <t>4.6.7.</t>
  </si>
  <si>
    <t>Ремонтные работы в местах общего пользования и дополнительные работы.</t>
  </si>
  <si>
    <t>V.  Прочее</t>
  </si>
  <si>
    <t>Содержание общедомовых приборов учета</t>
  </si>
  <si>
    <t xml:space="preserve">Непредвиденные работы по текущему ремонту общего имущества жилого дома </t>
  </si>
  <si>
    <t>Затраты по управлению домом</t>
  </si>
  <si>
    <t>Расходы на приобретение объема электроэнергии, потребляемой при содержании общего имущества в МКД (по нормативу).</t>
  </si>
  <si>
    <t xml:space="preserve">Всего ремонт и содержание жилья </t>
  </si>
  <si>
    <t>4.6.1.</t>
  </si>
  <si>
    <t>4.6.8.</t>
  </si>
  <si>
    <t>5.1.</t>
  </si>
  <si>
    <t>5.2.</t>
  </si>
  <si>
    <t>5.3.</t>
  </si>
  <si>
    <t>Перечень обязательных работ и услуг по содержанию и текущему ремонту общего имущества собственников помещений в многоквартирном доме, являвшегося объектом конкурса ( пер.Чапаева, д. 77 корп.1 , общая площадь жилых и нежилых помещений - 178,1 кв.м.)</t>
  </si>
  <si>
    <t>Холодный период (с 01 сентября по 30 апреля)</t>
  </si>
  <si>
    <t xml:space="preserve">Сдвигание свежевыпавшего снега толщиной слоя свыше 2 см. </t>
  </si>
  <si>
    <t xml:space="preserve">Подсыпка территории песком или смесью песка с хлоридами </t>
  </si>
  <si>
    <t xml:space="preserve">Очистка территорий от снега наносного происхождения (или подметание территорий, свободных от снежного покрова) </t>
  </si>
  <si>
    <t>Теплый период (1 мая по 31 августа)</t>
  </si>
  <si>
    <t xml:space="preserve">Частичная уборка территорий в дни с осадками свыше 2 см. </t>
  </si>
  <si>
    <t xml:space="preserve">Общие и частичные осмотры системы центрального отопления, внутриквартирные устройства </t>
  </si>
  <si>
    <t>Очистка кровли от мусора и грязи.</t>
  </si>
  <si>
    <t>Удаление с крыш снега и наледи.</t>
  </si>
  <si>
    <t>Устранение засоров внутренних канализационных трубопроводов.</t>
  </si>
  <si>
    <t xml:space="preserve"> Подметание свежевыпавшего снега толщиной слоя до 2 см. </t>
  </si>
  <si>
    <t>Очистка территорий от наледи и льда</t>
  </si>
  <si>
    <t>Подметание территорий в дни без осадков.</t>
  </si>
  <si>
    <t xml:space="preserve">Подметание территорий в дни с осадками до 2 см. </t>
  </si>
  <si>
    <t>4.6.9.</t>
  </si>
  <si>
    <t>Содержание и обслуживание конструктивных элементов жилого дома (ремонт кровли, ремонт отмостки, козырьков, пола, замена стекол в дверных и оконных заполнениях, установка регулировка пружин на входных дверях, установка и укрепление ручек, других элементов оконных и дверных конструкциях, осмотр внутренней отделки подъездов  и иные работы).</t>
  </si>
  <si>
    <t>5.4.</t>
  </si>
  <si>
    <t>Себестоимость работ по содержанию котельной (техническое обслуживание, раегенты, инвентарь)</t>
  </si>
  <si>
    <t>=D15+D22+D28+D29</t>
  </si>
  <si>
    <t>Содержание контейнерных площадок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</si>
</sst>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%"/>
    <numFmt numFmtId="170" formatCode="0.0"/>
    <numFmt numFmtId="171" formatCode="#,##0.0"/>
    <numFmt numFmtId="172" formatCode="#,##0.00_ ;\-#,##0.00\ "/>
    <numFmt numFmtId="173" formatCode="0.00000000"/>
    <numFmt numFmtId="174" formatCode="#,##0.0_ ;\-#,##0.0\ "/>
    <numFmt numFmtId="175" formatCode="#,##0_ ;\-#,##0\ "/>
    <numFmt numFmtId="176" formatCode="[$-FC19]d\ mmmm\ yyyy\ &quot;г.&quot;"/>
    <numFmt numFmtId="177" formatCode="000000"/>
    <numFmt numFmtId="178" formatCode="#,##0.000"/>
    <numFmt numFmtId="179" formatCode="#,##0.0000"/>
    <numFmt numFmtId="180" formatCode="#,##0.000_ ;\-#,##0.000\ "/>
    <numFmt numFmtId="181" formatCode="#,##0.0000_ ;\-#,##0.0000\ "/>
    <numFmt numFmtId="182" formatCode="#,##0.00000"/>
    <numFmt numFmtId="183" formatCode="#,##0.000000"/>
    <numFmt numFmtId="184" formatCode="#,##0.0000000"/>
    <numFmt numFmtId="185" formatCode="#,##0.0000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0.000000000"/>
    <numFmt numFmtId="191" formatCode="0.0000000000"/>
    <numFmt numFmtId="192" formatCode="0.00000000000"/>
  </numFmts>
  <fonts count="4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5" fillId="0" borderId="0" xfId="0" applyFont="1" applyBorder="1" applyAlignment="1">
      <alignment/>
    </xf>
    <xf numFmtId="49" fontId="4" fillId="0" borderId="10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right"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49" fontId="7" fillId="0" borderId="0" xfId="0" applyNumberFormat="1" applyFont="1" applyBorder="1" applyAlignment="1">
      <alignment vertical="top" wrapText="1"/>
    </xf>
    <xf numFmtId="4" fontId="6" fillId="0" borderId="10" xfId="0" applyNumberFormat="1" applyFont="1" applyBorder="1" applyAlignment="1">
      <alignment/>
    </xf>
    <xf numFmtId="2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4" fontId="6" fillId="0" borderId="13" xfId="0" applyNumberFormat="1" applyFont="1" applyBorder="1" applyAlignment="1">
      <alignment horizontal="center" vertical="top" wrapText="1"/>
    </xf>
    <xf numFmtId="0" fontId="7" fillId="0" borderId="11" xfId="0" applyFont="1" applyBorder="1" applyAlignment="1">
      <alignment vertical="top" wrapText="1"/>
    </xf>
    <xf numFmtId="0" fontId="6" fillId="0" borderId="13" xfId="0" applyFont="1" applyBorder="1" applyAlignment="1">
      <alignment horizontal="center" wrapText="1"/>
    </xf>
    <xf numFmtId="0" fontId="6" fillId="0" borderId="13" xfId="0" applyFont="1" applyBorder="1" applyAlignment="1">
      <alignment wrapText="1"/>
    </xf>
    <xf numFmtId="0" fontId="6" fillId="33" borderId="13" xfId="0" applyFont="1" applyFill="1" applyBorder="1" applyAlignment="1">
      <alignment horizontal="center" vertical="top" wrapText="1"/>
    </xf>
    <xf numFmtId="4" fontId="6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 vertical="top" wrapText="1"/>
    </xf>
    <xf numFmtId="4" fontId="6" fillId="0" borderId="13" xfId="0" applyNumberFormat="1" applyFont="1" applyBorder="1" applyAlignment="1">
      <alignment horizontal="center" wrapText="1"/>
    </xf>
    <xf numFmtId="4" fontId="8" fillId="0" borderId="13" xfId="0" applyNumberFormat="1" applyFont="1" applyBorder="1" applyAlignment="1">
      <alignment horizontal="center" wrapText="1"/>
    </xf>
    <xf numFmtId="4" fontId="8" fillId="0" borderId="13" xfId="0" applyNumberFormat="1" applyFont="1" applyBorder="1" applyAlignment="1">
      <alignment horizontal="center" vertical="top" wrapText="1"/>
    </xf>
    <xf numFmtId="4" fontId="6" fillId="0" borderId="0" xfId="0" applyNumberFormat="1" applyFont="1" applyBorder="1" applyAlignment="1">
      <alignment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vertical="top" wrapText="1"/>
    </xf>
    <xf numFmtId="0" fontId="6" fillId="0" borderId="17" xfId="0" applyFont="1" applyBorder="1" applyAlignment="1">
      <alignment vertical="top" wrapText="1"/>
    </xf>
    <xf numFmtId="0" fontId="6" fillId="0" borderId="18" xfId="0" applyFont="1" applyBorder="1" applyAlignment="1">
      <alignment vertical="top" wrapText="1"/>
    </xf>
    <xf numFmtId="0" fontId="6" fillId="0" borderId="19" xfId="0" applyFont="1" applyBorder="1" applyAlignment="1">
      <alignment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6" fillId="0" borderId="2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33" borderId="11" xfId="0" applyFont="1" applyFill="1" applyBorder="1" applyAlignment="1">
      <alignment horizontal="center" vertical="top" wrapText="1"/>
    </xf>
    <xf numFmtId="4" fontId="6" fillId="0" borderId="10" xfId="0" applyNumberFormat="1" applyFont="1" applyBorder="1" applyAlignment="1">
      <alignment horizontal="center" wrapText="1"/>
    </xf>
    <xf numFmtId="178" fontId="6" fillId="0" borderId="10" xfId="0" applyNumberFormat="1" applyFont="1" applyBorder="1" applyAlignment="1">
      <alignment horizontal="center" wrapText="1"/>
    </xf>
    <xf numFmtId="4" fontId="6" fillId="0" borderId="21" xfId="0" applyNumberFormat="1" applyFont="1" applyBorder="1" applyAlignment="1">
      <alignment horizontal="center" wrapText="1"/>
    </xf>
    <xf numFmtId="178" fontId="6" fillId="0" borderId="21" xfId="0" applyNumberFormat="1" applyFont="1" applyBorder="1" applyAlignment="1">
      <alignment horizontal="center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49" fontId="7" fillId="0" borderId="10" xfId="0" applyNumberFormat="1" applyFont="1" applyBorder="1" applyAlignment="1">
      <alignment vertical="top" wrapText="1"/>
    </xf>
    <xf numFmtId="4" fontId="7" fillId="0" borderId="13" xfId="0" applyNumberFormat="1" applyFont="1" applyBorder="1" applyAlignment="1">
      <alignment horizontal="center" vertical="top" wrapText="1"/>
    </xf>
    <xf numFmtId="4" fontId="7" fillId="0" borderId="10" xfId="0" applyNumberFormat="1" applyFont="1" applyBorder="1" applyAlignment="1">
      <alignment horizontal="center" wrapText="1"/>
    </xf>
    <xf numFmtId="4" fontId="7" fillId="0" borderId="19" xfId="0" applyNumberFormat="1" applyFont="1" applyBorder="1" applyAlignment="1">
      <alignment horizontal="center" vertical="top" wrapText="1"/>
    </xf>
    <xf numFmtId="4" fontId="7" fillId="0" borderId="13" xfId="0" applyNumberFormat="1" applyFont="1" applyBorder="1" applyAlignment="1">
      <alignment horizontal="center"/>
    </xf>
    <xf numFmtId="0" fontId="6" fillId="0" borderId="23" xfId="0" applyFont="1" applyBorder="1" applyAlignment="1">
      <alignment vertical="top" wrapText="1"/>
    </xf>
    <xf numFmtId="4" fontId="7" fillId="0" borderId="16" xfId="0" applyNumberFormat="1" applyFont="1" applyBorder="1" applyAlignment="1">
      <alignment vertical="top" wrapText="1"/>
    </xf>
    <xf numFmtId="0" fontId="6" fillId="0" borderId="23" xfId="0" applyFont="1" applyBorder="1" applyAlignment="1">
      <alignment wrapText="1"/>
    </xf>
    <xf numFmtId="0" fontId="6" fillId="0" borderId="24" xfId="0" applyFont="1" applyBorder="1" applyAlignment="1">
      <alignment wrapText="1"/>
    </xf>
    <xf numFmtId="0" fontId="6" fillId="0" borderId="23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24" xfId="0" applyFont="1" applyBorder="1" applyAlignment="1">
      <alignment/>
    </xf>
    <xf numFmtId="0" fontId="7" fillId="0" borderId="23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7" fillId="0" borderId="24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5"/>
  <sheetViews>
    <sheetView tabSelected="1" view="pageBreakPreview" zoomScaleSheetLayoutView="100" zoomScalePageLayoutView="0" workbookViewId="0" topLeftCell="A58">
      <selection activeCell="F68" sqref="F68"/>
    </sheetView>
  </sheetViews>
  <sheetFormatPr defaultColWidth="9.00390625" defaultRowHeight="12.75"/>
  <cols>
    <col min="1" max="1" width="7.75390625" style="6" customWidth="1"/>
    <col min="2" max="2" width="67.875" style="3" customWidth="1"/>
    <col min="3" max="3" width="21.375" style="5" customWidth="1"/>
    <col min="4" max="4" width="14.875" style="5" customWidth="1"/>
    <col min="5" max="5" width="13.875" style="5" customWidth="1"/>
    <col min="6" max="6" width="13.125" style="3" bestFit="1" customWidth="1"/>
    <col min="7" max="7" width="10.375" style="3" customWidth="1"/>
    <col min="8" max="16384" width="9.125" style="3" customWidth="1"/>
  </cols>
  <sheetData>
    <row r="1" spans="1:5" ht="53.25" customHeight="1">
      <c r="A1" s="63" t="s">
        <v>121</v>
      </c>
      <c r="B1" s="63"/>
      <c r="C1" s="63"/>
      <c r="D1" s="63"/>
      <c r="E1" s="63"/>
    </row>
    <row r="2" spans="1:6" ht="101.25" customHeight="1">
      <c r="A2" s="4" t="s">
        <v>15</v>
      </c>
      <c r="B2" s="2" t="s">
        <v>18</v>
      </c>
      <c r="C2" s="2" t="s">
        <v>3</v>
      </c>
      <c r="D2" s="2" t="s">
        <v>19</v>
      </c>
      <c r="E2" s="2" t="s">
        <v>20</v>
      </c>
      <c r="F2" s="7"/>
    </row>
    <row r="3" spans="1:6" ht="19.5" customHeight="1">
      <c r="A3" s="4" t="s">
        <v>16</v>
      </c>
      <c r="B3" s="2">
        <v>2</v>
      </c>
      <c r="C3" s="2">
        <v>3</v>
      </c>
      <c r="D3" s="2">
        <v>4</v>
      </c>
      <c r="E3" s="2">
        <v>5</v>
      </c>
      <c r="F3" s="7"/>
    </row>
    <row r="4" spans="1:6" ht="22.5" customHeight="1" thickBot="1">
      <c r="A4" s="4"/>
      <c r="B4" s="1" t="s">
        <v>21</v>
      </c>
      <c r="C4" s="2"/>
      <c r="D4" s="2"/>
      <c r="E4" s="2">
        <v>178.1</v>
      </c>
      <c r="F4" s="7"/>
    </row>
    <row r="5" spans="1:7" s="15" customFormat="1" ht="19.5" customHeight="1" thickBot="1">
      <c r="A5" s="60" t="s">
        <v>42</v>
      </c>
      <c r="B5" s="61"/>
      <c r="C5" s="61"/>
      <c r="D5" s="61"/>
      <c r="E5" s="62"/>
      <c r="F5" s="13"/>
      <c r="G5" s="14"/>
    </row>
    <row r="6" spans="1:6" s="12" customFormat="1" ht="14.25" customHeight="1" thickBot="1">
      <c r="A6" s="16" t="s">
        <v>4</v>
      </c>
      <c r="B6" s="17" t="s">
        <v>43</v>
      </c>
      <c r="C6" s="18"/>
      <c r="D6" s="49">
        <f>D7+D8+D9+D10+D11+D12</f>
        <v>6265.01</v>
      </c>
      <c r="E6" s="49">
        <f>E7+E8+E9+E10+E11+E12</f>
        <v>2.9299999999999997</v>
      </c>
      <c r="F6" s="8">
        <f>D6/12/E4</f>
        <v>2.931410256410256</v>
      </c>
    </row>
    <row r="7" spans="1:6" s="12" customFormat="1" ht="14.25" customHeight="1" thickBot="1">
      <c r="A7" s="16" t="s">
        <v>5</v>
      </c>
      <c r="B7" s="17" t="s">
        <v>44</v>
      </c>
      <c r="C7" s="18" t="s">
        <v>22</v>
      </c>
      <c r="D7" s="19">
        <v>2541.17</v>
      </c>
      <c r="E7" s="18">
        <v>1.19</v>
      </c>
      <c r="F7" s="8">
        <f>D7/12/E4</f>
        <v>1.1890183417555682</v>
      </c>
    </row>
    <row r="8" spans="1:6" s="12" customFormat="1" ht="19.5" customHeight="1" thickBot="1">
      <c r="A8" s="16" t="s">
        <v>12</v>
      </c>
      <c r="B8" s="17" t="s">
        <v>45</v>
      </c>
      <c r="C8" s="18" t="s">
        <v>17</v>
      </c>
      <c r="D8" s="18">
        <v>905.1</v>
      </c>
      <c r="E8" s="18">
        <v>0.42</v>
      </c>
      <c r="F8" s="8">
        <f>D8/12/E4</f>
        <v>0.4234980348119034</v>
      </c>
    </row>
    <row r="9" spans="1:6" s="12" customFormat="1" ht="17.25" customHeight="1" thickBot="1">
      <c r="A9" s="16" t="s">
        <v>13</v>
      </c>
      <c r="B9" s="17" t="s">
        <v>46</v>
      </c>
      <c r="C9" s="18" t="s">
        <v>7</v>
      </c>
      <c r="D9" s="18">
        <v>543.06</v>
      </c>
      <c r="E9" s="18">
        <v>0.25</v>
      </c>
      <c r="F9" s="8">
        <f>D9/12/E4</f>
        <v>0.25409882088714203</v>
      </c>
    </row>
    <row r="10" spans="1:6" s="12" customFormat="1" ht="15.75" customHeight="1" thickBot="1">
      <c r="A10" s="16" t="s">
        <v>38</v>
      </c>
      <c r="B10" s="17" t="s">
        <v>47</v>
      </c>
      <c r="C10" s="18" t="s">
        <v>7</v>
      </c>
      <c r="D10" s="18">
        <v>491.35</v>
      </c>
      <c r="E10" s="18">
        <v>0.23</v>
      </c>
      <c r="F10" s="8">
        <f>D10/12/E4</f>
        <v>0.22990361220288227</v>
      </c>
    </row>
    <row r="11" spans="1:6" s="12" customFormat="1" ht="49.5" customHeight="1" thickBot="1">
      <c r="A11" s="16" t="s">
        <v>48</v>
      </c>
      <c r="B11" s="17" t="s">
        <v>49</v>
      </c>
      <c r="C11" s="18" t="s">
        <v>6</v>
      </c>
      <c r="D11" s="19">
        <v>698.21</v>
      </c>
      <c r="E11" s="18">
        <v>0.33</v>
      </c>
      <c r="F11" s="8">
        <f>D11/12/E4</f>
        <v>0.32669380497847655</v>
      </c>
    </row>
    <row r="12" spans="1:6" s="12" customFormat="1" ht="30.75" customHeight="1" thickBot="1">
      <c r="A12" s="16" t="s">
        <v>50</v>
      </c>
      <c r="B12" s="17" t="s">
        <v>51</v>
      </c>
      <c r="C12" s="18" t="s">
        <v>52</v>
      </c>
      <c r="D12" s="19">
        <v>1086.12</v>
      </c>
      <c r="E12" s="18">
        <v>0.51</v>
      </c>
      <c r="F12" s="8">
        <f>D12/12/E4</f>
        <v>0.5081976417742841</v>
      </c>
    </row>
    <row r="13" spans="1:6" s="12" customFormat="1" ht="32.25" customHeight="1" thickBot="1">
      <c r="A13" s="60" t="s">
        <v>53</v>
      </c>
      <c r="B13" s="61"/>
      <c r="C13" s="61"/>
      <c r="D13" s="54">
        <f>D14+D28+D29</f>
        <v>3487.83</v>
      </c>
      <c r="E13" s="54">
        <f>E14+E28+E29</f>
        <v>1.63</v>
      </c>
      <c r="F13" s="20"/>
    </row>
    <row r="14" spans="1:6" s="12" customFormat="1" ht="18.75" customHeight="1" thickBot="1">
      <c r="A14" s="16" t="s">
        <v>54</v>
      </c>
      <c r="B14" s="17" t="s">
        <v>55</v>
      </c>
      <c r="C14" s="19"/>
      <c r="D14" s="49">
        <v>1972.58</v>
      </c>
      <c r="E14" s="25">
        <v>0.92</v>
      </c>
      <c r="F14" s="8">
        <f>D14/12/E4</f>
        <v>0.9229739846528168</v>
      </c>
    </row>
    <row r="15" spans="1:8" s="12" customFormat="1" ht="19.5" customHeight="1">
      <c r="A15" s="30" t="s">
        <v>0</v>
      </c>
      <c r="B15" s="35" t="s">
        <v>122</v>
      </c>
      <c r="C15" s="36"/>
      <c r="D15" s="51">
        <f>D16+D17+D18+D19+D20+D21</f>
        <v>561.15</v>
      </c>
      <c r="E15" s="51">
        <f>E16+E17+E18+E19+E20+E21</f>
        <v>0.261</v>
      </c>
      <c r="F15" s="11">
        <f>D15/12/E4</f>
        <v>0.26256316676024705</v>
      </c>
      <c r="H15" s="12" t="s">
        <v>140</v>
      </c>
    </row>
    <row r="16" spans="1:6" s="12" customFormat="1" ht="30" customHeight="1">
      <c r="A16" s="8" t="s">
        <v>56</v>
      </c>
      <c r="B16" s="37" t="s">
        <v>132</v>
      </c>
      <c r="C16" s="8" t="s">
        <v>8</v>
      </c>
      <c r="D16" s="42">
        <v>203.02</v>
      </c>
      <c r="E16" s="42">
        <v>0.09</v>
      </c>
      <c r="F16" s="34"/>
    </row>
    <row r="17" spans="1:6" s="12" customFormat="1" ht="31.5" customHeight="1">
      <c r="A17" s="37" t="s">
        <v>57</v>
      </c>
      <c r="B17" s="37" t="s">
        <v>123</v>
      </c>
      <c r="C17" s="8" t="s">
        <v>23</v>
      </c>
      <c r="D17" s="42">
        <v>77.58</v>
      </c>
      <c r="E17" s="42">
        <v>0.04</v>
      </c>
      <c r="F17" s="34"/>
    </row>
    <row r="18" spans="1:6" s="12" customFormat="1" ht="30.75" customHeight="1" thickBot="1">
      <c r="A18" s="38" t="s">
        <v>58</v>
      </c>
      <c r="B18" s="17" t="s">
        <v>124</v>
      </c>
      <c r="C18" s="31" t="s">
        <v>9</v>
      </c>
      <c r="D18" s="42">
        <v>103.44</v>
      </c>
      <c r="E18" s="42">
        <v>0.05</v>
      </c>
      <c r="F18" s="34"/>
    </row>
    <row r="19" spans="1:6" s="12" customFormat="1" ht="30.75" customHeight="1" thickBot="1">
      <c r="A19" s="33" t="s">
        <v>59</v>
      </c>
      <c r="B19" s="17" t="s">
        <v>125</v>
      </c>
      <c r="C19" s="31" t="s">
        <v>24</v>
      </c>
      <c r="D19" s="42">
        <v>7.75</v>
      </c>
      <c r="E19" s="43">
        <v>0.004</v>
      </c>
      <c r="F19" s="34"/>
    </row>
    <row r="20" spans="1:6" s="12" customFormat="1" ht="33" customHeight="1">
      <c r="A20" s="33" t="s">
        <v>60</v>
      </c>
      <c r="B20" s="35" t="s">
        <v>133</v>
      </c>
      <c r="C20" s="39" t="s">
        <v>25</v>
      </c>
      <c r="D20" s="44">
        <v>14.21</v>
      </c>
      <c r="E20" s="45">
        <v>0.007</v>
      </c>
      <c r="F20" s="34"/>
    </row>
    <row r="21" spans="1:7" s="12" customFormat="1" ht="17.25" customHeight="1" thickBot="1">
      <c r="A21" s="8" t="s">
        <v>61</v>
      </c>
      <c r="B21" s="37" t="s">
        <v>26</v>
      </c>
      <c r="C21" s="8" t="s">
        <v>22</v>
      </c>
      <c r="D21" s="42">
        <v>155.15</v>
      </c>
      <c r="E21" s="42">
        <v>0.07</v>
      </c>
      <c r="F21" s="26"/>
      <c r="G21" s="21">
        <v>0.06</v>
      </c>
    </row>
    <row r="22" spans="1:6" s="12" customFormat="1" ht="16.5" customHeight="1" thickBot="1">
      <c r="A22" s="16" t="s">
        <v>62</v>
      </c>
      <c r="B22" s="17" t="s">
        <v>126</v>
      </c>
      <c r="C22" s="31"/>
      <c r="D22" s="50">
        <f>D23+D24+D25+D26+D27</f>
        <v>385.57</v>
      </c>
      <c r="E22" s="50">
        <f>E23+E24+E25+E26+E27</f>
        <v>0.187</v>
      </c>
      <c r="F22" s="40">
        <f>D22/12/E4</f>
        <v>0.1804089462848587</v>
      </c>
    </row>
    <row r="23" spans="1:6" s="12" customFormat="1" ht="19.5" customHeight="1" thickBot="1">
      <c r="A23" s="33" t="s">
        <v>63</v>
      </c>
      <c r="B23" s="17" t="s">
        <v>134</v>
      </c>
      <c r="C23" s="31" t="s">
        <v>10</v>
      </c>
      <c r="D23" s="42">
        <v>11.76</v>
      </c>
      <c r="E23" s="43">
        <v>0.006</v>
      </c>
      <c r="F23" s="34"/>
    </row>
    <row r="24" spans="1:6" s="12" customFormat="1" ht="30.75" customHeight="1" thickBot="1">
      <c r="A24" s="33" t="s">
        <v>64</v>
      </c>
      <c r="B24" s="17" t="s">
        <v>135</v>
      </c>
      <c r="C24" s="31" t="s">
        <v>27</v>
      </c>
      <c r="D24" s="42">
        <v>11.76</v>
      </c>
      <c r="E24" s="43">
        <v>0.006</v>
      </c>
      <c r="F24" s="34"/>
    </row>
    <row r="25" spans="1:6" s="12" customFormat="1" ht="30" customHeight="1" thickBot="1">
      <c r="A25" s="37" t="s">
        <v>65</v>
      </c>
      <c r="B25" s="17" t="s">
        <v>127</v>
      </c>
      <c r="C25" s="31" t="s">
        <v>28</v>
      </c>
      <c r="D25" s="42">
        <v>11.76</v>
      </c>
      <c r="E25" s="43">
        <v>0.006</v>
      </c>
      <c r="F25" s="34"/>
    </row>
    <row r="26" spans="1:6" s="12" customFormat="1" ht="30.75" customHeight="1" thickBot="1">
      <c r="A26" s="16" t="s">
        <v>66</v>
      </c>
      <c r="B26" s="17" t="s">
        <v>39</v>
      </c>
      <c r="C26" s="31" t="s">
        <v>40</v>
      </c>
      <c r="D26" s="42">
        <v>232.74</v>
      </c>
      <c r="E26" s="43">
        <v>0.109</v>
      </c>
      <c r="F26" s="40"/>
    </row>
    <row r="27" spans="1:6" s="12" customFormat="1" ht="15.75" customHeight="1" thickBot="1">
      <c r="A27" s="16" t="s">
        <v>67</v>
      </c>
      <c r="B27" s="17" t="s">
        <v>26</v>
      </c>
      <c r="C27" s="31" t="s">
        <v>22</v>
      </c>
      <c r="D27" s="42">
        <v>117.55</v>
      </c>
      <c r="E27" s="42">
        <v>0.06</v>
      </c>
      <c r="F27" s="40"/>
    </row>
    <row r="28" spans="1:6" s="12" customFormat="1" ht="16.5" customHeight="1" thickBot="1">
      <c r="A28" s="16" t="s">
        <v>68</v>
      </c>
      <c r="B28" s="22" t="s">
        <v>29</v>
      </c>
      <c r="C28" s="31" t="s">
        <v>11</v>
      </c>
      <c r="D28" s="50">
        <v>657.11</v>
      </c>
      <c r="E28" s="50">
        <v>0.31</v>
      </c>
      <c r="F28" s="20"/>
    </row>
    <row r="29" spans="1:6" s="12" customFormat="1" ht="14.25" customHeight="1" thickBot="1">
      <c r="A29" s="16" t="s">
        <v>69</v>
      </c>
      <c r="B29" s="17" t="s">
        <v>141</v>
      </c>
      <c r="C29" s="31" t="s">
        <v>11</v>
      </c>
      <c r="D29" s="50">
        <v>858.14</v>
      </c>
      <c r="E29" s="50">
        <v>0.4</v>
      </c>
      <c r="F29" s="41"/>
    </row>
    <row r="30" spans="1:8" s="12" customFormat="1" ht="21" customHeight="1" thickBot="1">
      <c r="A30" s="60" t="s">
        <v>70</v>
      </c>
      <c r="B30" s="61"/>
      <c r="C30" s="62"/>
      <c r="D30" s="27">
        <f>D31+D32+D33+D34+D35+D36</f>
        <v>14606.710000000001</v>
      </c>
      <c r="E30" s="27">
        <f>E31+E32+E33+E34+E35+E36</f>
        <v>6.840000000000002</v>
      </c>
      <c r="F30" s="9">
        <f>D30/12/E4</f>
        <v>6.834507767172002</v>
      </c>
      <c r="G30" s="48"/>
      <c r="H30" s="48"/>
    </row>
    <row r="31" spans="1:8" s="12" customFormat="1" ht="35.25" customHeight="1" thickBot="1">
      <c r="A31" s="16" t="s">
        <v>1</v>
      </c>
      <c r="B31" s="17" t="s">
        <v>71</v>
      </c>
      <c r="C31" s="18" t="s">
        <v>31</v>
      </c>
      <c r="D31" s="19">
        <v>1278.17</v>
      </c>
      <c r="E31" s="18">
        <v>0.6</v>
      </c>
      <c r="F31" s="20"/>
      <c r="H31" s="47"/>
    </row>
    <row r="32" spans="1:6" s="12" customFormat="1" ht="17.25" customHeight="1" thickBot="1">
      <c r="A32" s="16" t="s">
        <v>2</v>
      </c>
      <c r="B32" s="17" t="s">
        <v>72</v>
      </c>
      <c r="C32" s="18" t="s">
        <v>30</v>
      </c>
      <c r="D32" s="19">
        <v>4748.65</v>
      </c>
      <c r="E32" s="23">
        <v>2.22</v>
      </c>
      <c r="F32" s="8"/>
    </row>
    <row r="33" spans="1:6" s="12" customFormat="1" ht="40.5" customHeight="1" thickBot="1">
      <c r="A33" s="16" t="s">
        <v>41</v>
      </c>
      <c r="B33" s="17" t="s">
        <v>73</v>
      </c>
      <c r="C33" s="18" t="s">
        <v>31</v>
      </c>
      <c r="D33" s="19">
        <v>2372.43</v>
      </c>
      <c r="E33" s="23">
        <v>1.11</v>
      </c>
      <c r="F33" s="8"/>
    </row>
    <row r="34" spans="1:6" s="12" customFormat="1" ht="16.5" customHeight="1" thickBot="1">
      <c r="A34" s="16" t="s">
        <v>74</v>
      </c>
      <c r="B34" s="17" t="s">
        <v>75</v>
      </c>
      <c r="C34" s="18" t="s">
        <v>31</v>
      </c>
      <c r="D34" s="19">
        <v>2346.84</v>
      </c>
      <c r="E34" s="18">
        <v>1.1</v>
      </c>
      <c r="F34" s="8"/>
    </row>
    <row r="35" spans="1:6" s="12" customFormat="1" ht="33" customHeight="1" thickBot="1">
      <c r="A35" s="16" t="s">
        <v>76</v>
      </c>
      <c r="B35" s="17" t="s">
        <v>77</v>
      </c>
      <c r="C35" s="18" t="s">
        <v>31</v>
      </c>
      <c r="D35" s="19">
        <v>2310.01</v>
      </c>
      <c r="E35" s="18">
        <v>1.08</v>
      </c>
      <c r="F35" s="8"/>
    </row>
    <row r="36" spans="1:6" s="12" customFormat="1" ht="20.25" customHeight="1" thickBot="1">
      <c r="A36" s="16" t="s">
        <v>78</v>
      </c>
      <c r="B36" s="17" t="s">
        <v>79</v>
      </c>
      <c r="C36" s="18" t="s">
        <v>31</v>
      </c>
      <c r="D36" s="19">
        <v>1550.61</v>
      </c>
      <c r="E36" s="18">
        <v>0.73</v>
      </c>
      <c r="F36" s="10"/>
    </row>
    <row r="37" spans="1:6" s="12" customFormat="1" ht="17.25" customHeight="1" thickBot="1">
      <c r="A37" s="60" t="s">
        <v>80</v>
      </c>
      <c r="B37" s="61"/>
      <c r="C37" s="62"/>
      <c r="D37" s="27">
        <f>D38+D39+D40+D41+D48</f>
        <v>45221.520000000004</v>
      </c>
      <c r="E37" s="27">
        <f>E38+E39+E40+E41+E48</f>
        <v>21.164</v>
      </c>
      <c r="F37" s="9">
        <f>D37/12/E4</f>
        <v>21.159236384053905</v>
      </c>
    </row>
    <row r="38" spans="1:6" s="12" customFormat="1" ht="15" customHeight="1" thickBot="1">
      <c r="A38" s="16" t="s">
        <v>81</v>
      </c>
      <c r="B38" s="17" t="s">
        <v>82</v>
      </c>
      <c r="C38" s="18" t="s">
        <v>7</v>
      </c>
      <c r="D38" s="19">
        <v>2162.89</v>
      </c>
      <c r="E38" s="18">
        <v>1.01</v>
      </c>
      <c r="F38" s="9"/>
    </row>
    <row r="39" spans="1:6" s="12" customFormat="1" ht="14.25" customHeight="1" thickBot="1">
      <c r="A39" s="16" t="s">
        <v>83</v>
      </c>
      <c r="B39" s="17" t="s">
        <v>84</v>
      </c>
      <c r="C39" s="18" t="s">
        <v>31</v>
      </c>
      <c r="D39" s="19">
        <v>133.3</v>
      </c>
      <c r="E39" s="18">
        <v>0.06</v>
      </c>
      <c r="F39" s="19"/>
    </row>
    <row r="40" spans="1:6" s="12" customFormat="1" ht="20.25" customHeight="1" thickBot="1">
      <c r="A40" s="16" t="s">
        <v>85</v>
      </c>
      <c r="B40" s="17" t="s">
        <v>14</v>
      </c>
      <c r="C40" s="18" t="s">
        <v>11</v>
      </c>
      <c r="D40" s="19">
        <v>1173.02</v>
      </c>
      <c r="E40" s="18">
        <v>0.55</v>
      </c>
      <c r="F40" s="9"/>
    </row>
    <row r="41" spans="1:6" s="12" customFormat="1" ht="21.75" customHeight="1" thickBot="1">
      <c r="A41" s="46" t="s">
        <v>86</v>
      </c>
      <c r="B41" s="17" t="s">
        <v>87</v>
      </c>
      <c r="C41" s="25"/>
      <c r="D41" s="49">
        <f>D42+D43+D44+D45+D46+D47</f>
        <v>5419.1</v>
      </c>
      <c r="E41" s="49">
        <f>E42+E43+E44+E45+E46+E47</f>
        <v>2.54</v>
      </c>
      <c r="F41" s="8">
        <f>D41/12/E4</f>
        <v>2.5356073367022276</v>
      </c>
    </row>
    <row r="42" spans="1:5" s="15" customFormat="1" ht="30.75" thickBot="1">
      <c r="A42" s="16" t="s">
        <v>88</v>
      </c>
      <c r="B42" s="17" t="s">
        <v>128</v>
      </c>
      <c r="C42" s="18" t="s">
        <v>31</v>
      </c>
      <c r="D42" s="18">
        <v>466.26</v>
      </c>
      <c r="E42" s="23">
        <v>0.22</v>
      </c>
    </row>
    <row r="43" spans="1:5" s="15" customFormat="1" ht="30.75" thickBot="1">
      <c r="A43" s="16" t="s">
        <v>89</v>
      </c>
      <c r="B43" s="17" t="s">
        <v>91</v>
      </c>
      <c r="C43" s="18" t="s">
        <v>31</v>
      </c>
      <c r="D43" s="19">
        <v>1243.81</v>
      </c>
      <c r="E43" s="23">
        <v>0.58</v>
      </c>
    </row>
    <row r="44" spans="1:5" s="15" customFormat="1" ht="30.75" thickBot="1">
      <c r="A44" s="16" t="s">
        <v>90</v>
      </c>
      <c r="B44" s="17" t="s">
        <v>93</v>
      </c>
      <c r="C44" s="18" t="s">
        <v>32</v>
      </c>
      <c r="D44" s="18">
        <v>837.2</v>
      </c>
      <c r="E44" s="23">
        <v>0.39</v>
      </c>
    </row>
    <row r="45" spans="1:5" s="15" customFormat="1" ht="30.75" thickBot="1">
      <c r="A45" s="16" t="s">
        <v>92</v>
      </c>
      <c r="B45" s="17" t="s">
        <v>95</v>
      </c>
      <c r="C45" s="18" t="s">
        <v>96</v>
      </c>
      <c r="D45" s="18">
        <v>166.5</v>
      </c>
      <c r="E45" s="23">
        <v>0.08</v>
      </c>
    </row>
    <row r="46" spans="1:5" s="15" customFormat="1" ht="45.75" thickBot="1">
      <c r="A46" s="16" t="s">
        <v>94</v>
      </c>
      <c r="B46" s="17" t="s">
        <v>98</v>
      </c>
      <c r="C46" s="18" t="s">
        <v>32</v>
      </c>
      <c r="D46" s="19">
        <v>1387.44</v>
      </c>
      <c r="E46" s="18">
        <v>0.65</v>
      </c>
    </row>
    <row r="47" spans="1:5" s="15" customFormat="1" ht="30.75" thickBot="1">
      <c r="A47" s="16" t="s">
        <v>97</v>
      </c>
      <c r="B47" s="17" t="s">
        <v>99</v>
      </c>
      <c r="C47" s="18" t="s">
        <v>96</v>
      </c>
      <c r="D47" s="19">
        <v>1317.89</v>
      </c>
      <c r="E47" s="18">
        <v>0.62</v>
      </c>
    </row>
    <row r="48" spans="1:6" s="15" customFormat="1" ht="15.75" thickBot="1">
      <c r="A48" s="16" t="s">
        <v>100</v>
      </c>
      <c r="B48" s="53" t="s">
        <v>101</v>
      </c>
      <c r="C48" s="32"/>
      <c r="D48" s="54">
        <f>D49+D50+D51+D52+D53+D55+D54+D56+D57</f>
        <v>36333.21000000001</v>
      </c>
      <c r="E48" s="54">
        <f>E49+E50+E51+E52+E53+E55+E54+E56+E57</f>
        <v>17.004</v>
      </c>
      <c r="F48" s="15">
        <f>D48/12/E4</f>
        <v>17.000379000561484</v>
      </c>
    </row>
    <row r="49" spans="1:6" s="15" customFormat="1" ht="15.75" thickBot="1">
      <c r="A49" s="16" t="s">
        <v>116</v>
      </c>
      <c r="B49" s="17" t="s">
        <v>129</v>
      </c>
      <c r="C49" s="18" t="s">
        <v>31</v>
      </c>
      <c r="D49" s="18">
        <v>989.74</v>
      </c>
      <c r="E49" s="18">
        <v>0.46</v>
      </c>
      <c r="F49" s="15">
        <f>D49/12/E4</f>
        <v>0.46310125397716645</v>
      </c>
    </row>
    <row r="50" spans="1:6" s="15" customFormat="1" ht="30.75" thickBot="1">
      <c r="A50" s="16" t="s">
        <v>102</v>
      </c>
      <c r="B50" s="17" t="s">
        <v>130</v>
      </c>
      <c r="C50" s="18" t="s">
        <v>33</v>
      </c>
      <c r="D50" s="19">
        <v>6721.56</v>
      </c>
      <c r="E50" s="18">
        <v>3.145</v>
      </c>
      <c r="F50" s="15">
        <f>D50/12/E4</f>
        <v>3.145030881527232</v>
      </c>
    </row>
    <row r="51" spans="1:5" s="15" customFormat="1" ht="15.75" thickBot="1">
      <c r="A51" s="16" t="s">
        <v>103</v>
      </c>
      <c r="B51" s="17" t="s">
        <v>131</v>
      </c>
      <c r="C51" s="18" t="s">
        <v>7</v>
      </c>
      <c r="D51" s="18">
        <v>439.88</v>
      </c>
      <c r="E51" s="18">
        <v>0.21</v>
      </c>
    </row>
    <row r="52" spans="1:6" s="15" customFormat="1" ht="15.75" thickBot="1">
      <c r="A52" s="16" t="s">
        <v>104</v>
      </c>
      <c r="B52" s="17" t="s">
        <v>34</v>
      </c>
      <c r="C52" s="18" t="s">
        <v>31</v>
      </c>
      <c r="D52" s="19">
        <v>2754.32</v>
      </c>
      <c r="E52" s="18">
        <v>1.289</v>
      </c>
      <c r="F52" s="15">
        <f>D52/12/E4</f>
        <v>1.2887516376567472</v>
      </c>
    </row>
    <row r="53" spans="1:5" s="15" customFormat="1" ht="15.75" thickBot="1">
      <c r="A53" s="16" t="s">
        <v>105</v>
      </c>
      <c r="B53" s="17" t="s">
        <v>107</v>
      </c>
      <c r="C53" s="18" t="s">
        <v>31</v>
      </c>
      <c r="D53" s="18">
        <v>688.58</v>
      </c>
      <c r="E53" s="18">
        <v>0.32</v>
      </c>
    </row>
    <row r="54" spans="1:5" s="15" customFormat="1" ht="15.75" thickBot="1">
      <c r="A54" s="16" t="s">
        <v>106</v>
      </c>
      <c r="B54" s="17" t="s">
        <v>35</v>
      </c>
      <c r="C54" s="18"/>
      <c r="D54" s="19">
        <v>4600</v>
      </c>
      <c r="E54" s="18">
        <v>2.15</v>
      </c>
    </row>
    <row r="55" spans="1:5" s="15" customFormat="1" ht="15.75" thickBot="1">
      <c r="A55" s="16" t="s">
        <v>108</v>
      </c>
      <c r="B55" s="17" t="s">
        <v>36</v>
      </c>
      <c r="C55" s="18" t="s">
        <v>31</v>
      </c>
      <c r="D55" s="19">
        <v>5145.57</v>
      </c>
      <c r="E55" s="18">
        <v>2.41</v>
      </c>
    </row>
    <row r="56" spans="1:5" s="15" customFormat="1" ht="30.75" thickBot="1">
      <c r="A56" s="16" t="s">
        <v>117</v>
      </c>
      <c r="B56" s="17" t="s">
        <v>109</v>
      </c>
      <c r="C56" s="21" t="s">
        <v>32</v>
      </c>
      <c r="D56" s="26">
        <v>7629.01</v>
      </c>
      <c r="E56" s="21">
        <v>3.57</v>
      </c>
    </row>
    <row r="57" spans="1:5" s="15" customFormat="1" ht="90.75" thickBot="1">
      <c r="A57" s="16" t="s">
        <v>136</v>
      </c>
      <c r="B57" s="17" t="s">
        <v>137</v>
      </c>
      <c r="C57" s="18"/>
      <c r="D57" s="19">
        <v>7364.55</v>
      </c>
      <c r="E57" s="18">
        <v>3.45</v>
      </c>
    </row>
    <row r="58" spans="1:6" s="15" customFormat="1" ht="15.75" thickBot="1">
      <c r="A58" s="60" t="s">
        <v>110</v>
      </c>
      <c r="B58" s="61"/>
      <c r="C58" s="62"/>
      <c r="D58" s="28">
        <f>D59+D60+D61+D62</f>
        <v>54567.53999999999</v>
      </c>
      <c r="E58" s="28">
        <f>E59+E60+E61+E62</f>
        <v>25.53</v>
      </c>
      <c r="F58" s="15">
        <f>D58/12/E4</f>
        <v>25.53225715889949</v>
      </c>
    </row>
    <row r="59" spans="1:5" s="15" customFormat="1" ht="15.75" thickBot="1">
      <c r="A59" s="16" t="s">
        <v>118</v>
      </c>
      <c r="B59" s="17" t="s">
        <v>111</v>
      </c>
      <c r="C59" s="18" t="s">
        <v>11</v>
      </c>
      <c r="D59" s="19">
        <v>13500</v>
      </c>
      <c r="E59" s="18">
        <v>6.32</v>
      </c>
    </row>
    <row r="60" spans="1:5" s="15" customFormat="1" ht="30.75" thickBot="1">
      <c r="A60" s="16" t="s">
        <v>119</v>
      </c>
      <c r="B60" s="17" t="s">
        <v>112</v>
      </c>
      <c r="C60" s="18" t="s">
        <v>33</v>
      </c>
      <c r="D60" s="19">
        <v>6206.42</v>
      </c>
      <c r="E60" s="18">
        <v>2.9</v>
      </c>
    </row>
    <row r="61" spans="1:5" s="15" customFormat="1" ht="15.75" thickBot="1">
      <c r="A61" s="16" t="s">
        <v>120</v>
      </c>
      <c r="B61" s="17" t="s">
        <v>113</v>
      </c>
      <c r="C61" s="18" t="s">
        <v>11</v>
      </c>
      <c r="D61" s="19">
        <v>11740.21</v>
      </c>
      <c r="E61" s="18">
        <v>5.49</v>
      </c>
    </row>
    <row r="62" spans="1:5" s="15" customFormat="1" ht="30.75" thickBot="1">
      <c r="A62" s="16" t="s">
        <v>138</v>
      </c>
      <c r="B62" s="17" t="s">
        <v>139</v>
      </c>
      <c r="C62" s="18" t="s">
        <v>11</v>
      </c>
      <c r="D62" s="19">
        <v>23120.91</v>
      </c>
      <c r="E62" s="18">
        <v>10.82</v>
      </c>
    </row>
    <row r="63" spans="1:8" s="15" customFormat="1" ht="15.75" thickBot="1">
      <c r="A63" s="16"/>
      <c r="B63" s="17" t="s">
        <v>37</v>
      </c>
      <c r="C63" s="18"/>
      <c r="D63" s="49">
        <f>D6+D13+D30+D37+D58</f>
        <v>124148.61</v>
      </c>
      <c r="E63" s="49">
        <f>E6+E13+E30+E37+E58</f>
        <v>58.09400000000001</v>
      </c>
      <c r="F63" s="18">
        <v>124148.61</v>
      </c>
      <c r="G63" s="29">
        <f>D63-F63</f>
        <v>0</v>
      </c>
      <c r="H63" s="15">
        <f>D63/12/E4</f>
        <v>58.089373947220665</v>
      </c>
    </row>
    <row r="64" spans="1:6" s="15" customFormat="1" ht="30" customHeight="1" thickBot="1">
      <c r="A64" s="55" t="s">
        <v>114</v>
      </c>
      <c r="B64" s="56"/>
      <c r="C64" s="21" t="s">
        <v>11</v>
      </c>
      <c r="D64" s="24">
        <v>10557.77</v>
      </c>
      <c r="E64" s="21">
        <v>4.94</v>
      </c>
      <c r="F64" s="15">
        <f>D64/12/E4</f>
        <v>4.940000935803855</v>
      </c>
    </row>
    <row r="65" spans="1:7" s="15" customFormat="1" ht="15.75" thickBot="1">
      <c r="A65" s="57" t="s">
        <v>115</v>
      </c>
      <c r="B65" s="58"/>
      <c r="C65" s="59"/>
      <c r="D65" s="52">
        <f>D63+D64</f>
        <v>134706.38</v>
      </c>
      <c r="E65" s="52">
        <f>E63+E64</f>
        <v>63.034000000000006</v>
      </c>
      <c r="F65" s="24"/>
      <c r="G65" s="18"/>
    </row>
  </sheetData>
  <sheetProtection/>
  <mergeCells count="8">
    <mergeCell ref="A64:B64"/>
    <mergeCell ref="A65:C65"/>
    <mergeCell ref="A5:E5"/>
    <mergeCell ref="A13:C13"/>
    <mergeCell ref="A1:E1"/>
    <mergeCell ref="A30:C30"/>
    <mergeCell ref="A37:C37"/>
    <mergeCell ref="A58:C58"/>
  </mergeCells>
  <printOptions/>
  <pageMargins left="0.7874015748031497" right="0" top="0.5905511811023623" bottom="0.1968503937007874" header="0.31496062992125984" footer="0.31496062992125984"/>
  <pageSetup horizontalDpi="600" verticalDpi="600" orientation="portrait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novgorod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lnp</dc:creator>
  <cp:keywords/>
  <dc:description/>
  <cp:lastModifiedBy>1</cp:lastModifiedBy>
  <cp:lastPrinted>2019-04-16T12:49:34Z</cp:lastPrinted>
  <dcterms:created xsi:type="dcterms:W3CDTF">2007-07-20T13:26:54Z</dcterms:created>
  <dcterms:modified xsi:type="dcterms:W3CDTF">2019-04-16T12:50:24Z</dcterms:modified>
  <cp:category/>
  <cp:version/>
  <cp:contentType/>
  <cp:contentStatus/>
</cp:coreProperties>
</file>